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30" windowWidth="22755" windowHeight="97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16" i="1" l="1"/>
  <c r="E7" i="1" s="1"/>
  <c r="F16" i="1"/>
  <c r="G16" i="1" s="1"/>
  <c r="E19" i="1"/>
  <c r="E10" i="1" s="1"/>
  <c r="F19" i="1"/>
  <c r="G19" i="1" s="1"/>
  <c r="E20" i="1"/>
  <c r="E11" i="1" s="1"/>
  <c r="F20" i="1"/>
  <c r="F11" i="1" s="1"/>
  <c r="G11" i="1" s="1"/>
  <c r="G20" i="1"/>
  <c r="E21" i="1"/>
  <c r="E12" i="1" s="1"/>
  <c r="F21" i="1"/>
  <c r="G21" i="1" s="1"/>
  <c r="E24" i="1"/>
  <c r="E15" i="1" s="1"/>
  <c r="F24" i="1"/>
  <c r="F15" i="1" s="1"/>
  <c r="G24" i="1"/>
  <c r="E25" i="1"/>
  <c r="F25" i="1"/>
  <c r="G25" i="1" s="1"/>
  <c r="E28" i="1"/>
  <c r="F28" i="1"/>
  <c r="G28" i="1" s="1"/>
  <c r="E29" i="1"/>
  <c r="F29" i="1"/>
  <c r="G29" i="1"/>
  <c r="E30" i="1"/>
  <c r="F30" i="1"/>
  <c r="G30" i="1" s="1"/>
  <c r="E33" i="1"/>
  <c r="E26" i="1" s="1"/>
  <c r="F33" i="1"/>
  <c r="G33" i="1"/>
  <c r="E34" i="1"/>
  <c r="F34" i="1"/>
  <c r="G34" i="1" s="1"/>
  <c r="E35" i="1"/>
  <c r="E39" i="1"/>
  <c r="F39" i="1"/>
  <c r="G39" i="1" s="1"/>
  <c r="E51" i="1"/>
  <c r="E52" i="1" s="1"/>
  <c r="F51" i="1"/>
  <c r="G51" i="1"/>
  <c r="F52" i="1"/>
  <c r="E54" i="1"/>
  <c r="F54" i="1"/>
  <c r="G54" i="1"/>
  <c r="E56" i="1"/>
  <c r="F56" i="1"/>
  <c r="G56" i="1" s="1"/>
  <c r="E60" i="1"/>
  <c r="E61" i="1" s="1"/>
  <c r="F60" i="1"/>
  <c r="G60" i="1"/>
  <c r="E63" i="1"/>
  <c r="F63" i="1"/>
  <c r="G63" i="1"/>
  <c r="E68" i="1"/>
  <c r="F68" i="1"/>
  <c r="G68" i="1" s="1"/>
  <c r="G52" i="1" l="1"/>
  <c r="G15" i="1"/>
  <c r="E8" i="1"/>
  <c r="F61" i="1"/>
  <c r="G61" i="1" s="1"/>
  <c r="E17" i="1"/>
  <c r="F12" i="1"/>
  <c r="G12" i="1" s="1"/>
  <c r="F10" i="1"/>
  <c r="G10" i="1" s="1"/>
  <c r="F7" i="1"/>
  <c r="F35" i="1"/>
  <c r="G35" i="1" s="1"/>
  <c r="F26" i="1"/>
  <c r="G26" i="1" s="1"/>
  <c r="F17" i="1"/>
  <c r="G17" i="1" s="1"/>
  <c r="G7" i="1" l="1"/>
  <c r="F8" i="1"/>
  <c r="G8" i="1" s="1"/>
</calcChain>
</file>

<file path=xl/sharedStrings.xml><?xml version="1.0" encoding="utf-8"?>
<sst xmlns="http://schemas.openxmlformats.org/spreadsheetml/2006/main" count="98" uniqueCount="40">
  <si>
    <t>иные источники</t>
  </si>
  <si>
    <t>бюджеты поселений, входящих в состав муниципального образования "Глазовский район"</t>
  </si>
  <si>
    <t>средства бюджета Удмуртской Республики, планируемые к привлечению</t>
  </si>
  <si>
    <t>дотация на сбалансированность</t>
  </si>
  <si>
    <t>субвенции из бюджета Удмуртской Республики</t>
  </si>
  <si>
    <t>субсидии из бюджета Удмуртской Республики</t>
  </si>
  <si>
    <t>в том числе:</t>
  </si>
  <si>
    <t>бюджет муниципального образования "Глазовский район"</t>
  </si>
  <si>
    <t>Всего</t>
  </si>
  <si>
    <t>Организация отдыха, оздоровления и занятости детей в каникулярное время</t>
  </si>
  <si>
    <t>6</t>
  </si>
  <si>
    <t>01</t>
  </si>
  <si>
    <t>Управление системой образования</t>
  </si>
  <si>
    <t>5</t>
  </si>
  <si>
    <t> 14,5</t>
  </si>
  <si>
    <t>бюджеты поселений, входящих в состав муниципального образования «Глазовский район»</t>
  </si>
  <si>
    <t>субсидии из бюджета Удмуртской Республики, планируемые к привлечению</t>
  </si>
  <si>
    <t> 292,4</t>
  </si>
  <si>
    <t> 1 723,6</t>
  </si>
  <si>
    <t>бюджет муниципального образования «Глазовский район»</t>
  </si>
  <si>
    <t>Реализация молодежной политики</t>
  </si>
  <si>
    <t>4 </t>
  </si>
  <si>
    <t>Развитие дополнительного образования детей</t>
  </si>
  <si>
    <t>3</t>
  </si>
  <si>
    <t>Развитие общего образования</t>
  </si>
  <si>
    <t>2</t>
  </si>
  <si>
    <t>Развитие дошкольного образования</t>
  </si>
  <si>
    <t>1</t>
  </si>
  <si>
    <t>"Развитие образования и воспитание" на 2015-2020 годы</t>
  </si>
  <si>
    <t>Пп</t>
  </si>
  <si>
    <t>МП</t>
  </si>
  <si>
    <t>Фактические расходы на отчетную дату</t>
  </si>
  <si>
    <t>Оценка расходов согласно муниципальной программе</t>
  </si>
  <si>
    <t>Показатель применения меры</t>
  </si>
  <si>
    <t>Отношение фактических расходов к оценке расходов, %</t>
  </si>
  <si>
    <t>Оценка расходов, тыс. руб.</t>
  </si>
  <si>
    <t>Источник финансирования</t>
  </si>
  <si>
    <t>Наименование муниципальной программы, подпрограммы</t>
  </si>
  <si>
    <t>Код аналитической программной классификации</t>
  </si>
  <si>
    <t>Форма 2.Отчет о расходах на  реализацию целей муниципальной программы за счет всех источников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</si>
</sst>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9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164" fontId="2" fillId="0" borderId="0" xfId="0" applyNumberFormat="1" applyFont="1" applyBorder="1"/>
    <xf numFmtId="165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164" fontId="5" fillId="0" borderId="1" xfId="0" applyNumberFormat="1" applyFont="1" applyBorder="1"/>
    <xf numFmtId="165" fontId="6" fillId="2" borderId="2" xfId="0" applyNumberFormat="1" applyFont="1" applyFill="1" applyBorder="1" applyAlignment="1">
      <alignment horizontal="right" vertical="center"/>
    </xf>
    <xf numFmtId="165" fontId="6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/>
    </xf>
    <xf numFmtId="164" fontId="8" fillId="0" borderId="1" xfId="0" applyNumberFormat="1" applyFont="1" applyBorder="1"/>
    <xf numFmtId="165" fontId="7" fillId="2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164" fontId="9" fillId="0" borderId="1" xfId="0" applyNumberFormat="1" applyFont="1" applyBorder="1"/>
    <xf numFmtId="165" fontId="10" fillId="0" borderId="0" xfId="0" applyNumberFormat="1" applyFont="1"/>
    <xf numFmtId="165" fontId="7" fillId="2" borderId="7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 wrapText="1"/>
    </xf>
    <xf numFmtId="0" fontId="5" fillId="0" borderId="8" xfId="0" applyFont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79;&#1072;%202016%20&#1075;&#1086;&#1076;_&#1085;&#1072;%20&#1089;&#1072;&#1081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6"/>
    </sheetNames>
    <sheetDataSet>
      <sheetData sheetId="0">
        <row r="14">
          <cell r="M14">
            <v>63188.299999999996</v>
          </cell>
          <cell r="N14">
            <v>62756.800000000003</v>
          </cell>
        </row>
        <row r="18">
          <cell r="M18">
            <v>33067.1</v>
          </cell>
          <cell r="N18">
            <v>33067.1</v>
          </cell>
        </row>
        <row r="23">
          <cell r="M23">
            <v>2189.6</v>
          </cell>
          <cell r="N23">
            <v>2154.4</v>
          </cell>
        </row>
        <row r="24">
          <cell r="M24">
            <v>58</v>
          </cell>
          <cell r="N24">
            <v>58</v>
          </cell>
        </row>
        <row r="25">
          <cell r="M25">
            <v>300</v>
          </cell>
          <cell r="N25">
            <v>300</v>
          </cell>
        </row>
        <row r="26">
          <cell r="M26">
            <v>300</v>
          </cell>
          <cell r="N26">
            <v>300</v>
          </cell>
        </row>
        <row r="29">
          <cell r="M29">
            <v>2084.4</v>
          </cell>
          <cell r="N29">
            <v>2084.4</v>
          </cell>
        </row>
        <row r="33">
          <cell r="M33">
            <v>7423.6</v>
          </cell>
          <cell r="N33">
            <v>7423.6</v>
          </cell>
        </row>
        <row r="35">
          <cell r="M35">
            <v>2297.5</v>
          </cell>
          <cell r="N35">
            <v>2297.5</v>
          </cell>
        </row>
        <row r="40">
          <cell r="M40">
            <v>178</v>
          </cell>
          <cell r="N40">
            <v>178</v>
          </cell>
        </row>
        <row r="44">
          <cell r="M44">
            <v>2511.5</v>
          </cell>
          <cell r="N44">
            <v>2511.5</v>
          </cell>
        </row>
        <row r="47">
          <cell r="M47">
            <v>222529.19999999995</v>
          </cell>
          <cell r="N47">
            <v>221222.6</v>
          </cell>
        </row>
        <row r="51">
          <cell r="M51">
            <v>126171.2</v>
          </cell>
          <cell r="N51">
            <v>126171.2</v>
          </cell>
        </row>
        <row r="53">
          <cell r="M53">
            <v>1166.0999999999999</v>
          </cell>
          <cell r="N53">
            <v>1166.0999999999999</v>
          </cell>
        </row>
        <row r="54">
          <cell r="M54">
            <v>1665.1</v>
          </cell>
          <cell r="N54">
            <v>1665.1</v>
          </cell>
        </row>
        <row r="56">
          <cell r="M56">
            <v>141</v>
          </cell>
          <cell r="N56">
            <v>141</v>
          </cell>
        </row>
        <row r="59">
          <cell r="M59">
            <v>410.8</v>
          </cell>
          <cell r="N59">
            <v>375.2</v>
          </cell>
        </row>
        <row r="60">
          <cell r="M60">
            <v>110.6</v>
          </cell>
          <cell r="N60">
            <v>110.6</v>
          </cell>
        </row>
        <row r="61">
          <cell r="M61">
            <v>5388.5</v>
          </cell>
          <cell r="N61">
            <v>5366.2</v>
          </cell>
        </row>
        <row r="62">
          <cell r="M62">
            <v>2356</v>
          </cell>
          <cell r="N62">
            <v>2356</v>
          </cell>
        </row>
        <row r="63">
          <cell r="M63">
            <v>700</v>
          </cell>
          <cell r="N63">
            <v>700</v>
          </cell>
        </row>
        <row r="65">
          <cell r="M65">
            <v>32119.9</v>
          </cell>
          <cell r="N65">
            <v>32119.9</v>
          </cell>
        </row>
        <row r="66">
          <cell r="M66">
            <v>100</v>
          </cell>
          <cell r="N66">
            <v>99.5</v>
          </cell>
        </row>
        <row r="70">
          <cell r="M70">
            <v>106.4</v>
          </cell>
          <cell r="N70">
            <v>106.4</v>
          </cell>
        </row>
        <row r="73">
          <cell r="M73">
            <v>3713.3</v>
          </cell>
          <cell r="N73">
            <v>3713.3</v>
          </cell>
        </row>
        <row r="79">
          <cell r="M79">
            <v>543.29999999999995</v>
          </cell>
          <cell r="N79">
            <v>543.29999999999995</v>
          </cell>
        </row>
        <row r="83">
          <cell r="M83">
            <v>5737.6</v>
          </cell>
          <cell r="N83">
            <v>5737.6</v>
          </cell>
        </row>
        <row r="87">
          <cell r="M87">
            <v>14824.7</v>
          </cell>
          <cell r="N87">
            <v>14821.7</v>
          </cell>
        </row>
        <row r="100">
          <cell r="M100">
            <v>372.3</v>
          </cell>
          <cell r="N100">
            <v>372.3</v>
          </cell>
        </row>
        <row r="155">
          <cell r="M155">
            <v>11576.500000000002</v>
          </cell>
          <cell r="N155">
            <v>11503.800000000001</v>
          </cell>
        </row>
        <row r="163">
          <cell r="M163">
            <v>167.2</v>
          </cell>
          <cell r="N163">
            <v>166.9</v>
          </cell>
        </row>
        <row r="168">
          <cell r="M168">
            <v>2</v>
          </cell>
          <cell r="N168">
            <v>2</v>
          </cell>
        </row>
        <row r="170">
          <cell r="M170">
            <v>1624.4</v>
          </cell>
          <cell r="N170">
            <v>1622.6000000000001</v>
          </cell>
        </row>
        <row r="174">
          <cell r="M174">
            <v>1363.2</v>
          </cell>
          <cell r="N174">
            <v>1361.4</v>
          </cell>
        </row>
        <row r="177">
          <cell r="M177">
            <v>203.7</v>
          </cell>
          <cell r="N177">
            <v>203.7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workbookViewId="0">
      <selection activeCell="C1" sqref="C1"/>
    </sheetView>
  </sheetViews>
  <sheetFormatPr defaultRowHeight="15" x14ac:dyDescent="0.25"/>
  <cols>
    <col min="1" max="1" width="4.7109375" customWidth="1"/>
    <col min="2" max="2" width="4.5703125" customWidth="1"/>
    <col min="3" max="3" width="46" customWidth="1"/>
    <col min="4" max="4" width="50.140625" customWidth="1"/>
    <col min="5" max="5" width="14.85546875" customWidth="1"/>
    <col min="6" max="6" width="14.28515625" customWidth="1"/>
    <col min="7" max="7" width="13.140625" customWidth="1"/>
  </cols>
  <sheetData>
    <row r="1" spans="1:11" x14ac:dyDescent="0.25">
      <c r="A1" s="45"/>
      <c r="B1" s="45"/>
      <c r="C1" s="45"/>
      <c r="D1" s="45"/>
      <c r="E1" s="45"/>
      <c r="F1" s="45"/>
    </row>
    <row r="2" spans="1:11" ht="15.75" x14ac:dyDescent="0.25">
      <c r="A2" s="47" t="s">
        <v>39</v>
      </c>
      <c r="B2" s="46"/>
      <c r="C2" s="46"/>
      <c r="D2" s="46"/>
      <c r="E2" s="46"/>
      <c r="F2" s="46"/>
    </row>
    <row r="3" spans="1:11" x14ac:dyDescent="0.25">
      <c r="A3" s="45"/>
      <c r="B3" s="45"/>
      <c r="C3" s="45"/>
      <c r="D3" s="45"/>
      <c r="E3" s="45"/>
      <c r="F3" s="45"/>
    </row>
    <row r="4" spans="1:11" x14ac:dyDescent="0.25">
      <c r="A4" s="40" t="s">
        <v>38</v>
      </c>
      <c r="B4" s="36"/>
      <c r="C4" s="40" t="s">
        <v>37</v>
      </c>
      <c r="D4" s="44" t="s">
        <v>36</v>
      </c>
      <c r="E4" s="43" t="s">
        <v>35</v>
      </c>
      <c r="F4" s="42"/>
      <c r="G4" s="41" t="s">
        <v>34</v>
      </c>
    </row>
    <row r="5" spans="1:11" x14ac:dyDescent="0.25">
      <c r="A5" s="40"/>
      <c r="B5" s="36"/>
      <c r="C5" s="36" t="s">
        <v>33</v>
      </c>
      <c r="D5" s="35"/>
      <c r="E5" s="39" t="s">
        <v>32</v>
      </c>
      <c r="F5" s="33" t="s">
        <v>31</v>
      </c>
      <c r="G5" s="38"/>
    </row>
    <row r="6" spans="1:11" x14ac:dyDescent="0.25">
      <c r="A6" s="37" t="s">
        <v>30</v>
      </c>
      <c r="B6" s="37" t="s">
        <v>29</v>
      </c>
      <c r="C6" s="36"/>
      <c r="D6" s="35"/>
      <c r="E6" s="34"/>
      <c r="F6" s="33"/>
      <c r="G6" s="32"/>
    </row>
    <row r="7" spans="1:11" x14ac:dyDescent="0.25">
      <c r="A7" s="15" t="s">
        <v>11</v>
      </c>
      <c r="B7" s="15"/>
      <c r="C7" s="13" t="s">
        <v>28</v>
      </c>
      <c r="D7" s="21" t="s">
        <v>8</v>
      </c>
      <c r="E7" s="31">
        <f>E16+E25+E34+E51+E60</f>
        <v>313743.09999999998</v>
      </c>
      <c r="F7" s="30">
        <f>F16+F25+F34+F51+F60</f>
        <v>311927.5</v>
      </c>
      <c r="G7" s="28">
        <f>F7/E7%</f>
        <v>99.421309982594053</v>
      </c>
      <c r="H7" s="29"/>
      <c r="I7" s="29"/>
      <c r="J7" s="29"/>
      <c r="K7" s="29"/>
    </row>
    <row r="8" spans="1:11" x14ac:dyDescent="0.25">
      <c r="A8" s="15"/>
      <c r="B8" s="15"/>
      <c r="C8" s="13"/>
      <c r="D8" s="18" t="s">
        <v>7</v>
      </c>
      <c r="E8" s="11">
        <f>E7-E13-E14-E15</f>
        <v>305339.89999999997</v>
      </c>
      <c r="F8" s="10">
        <f>F7-F13-F14-F15</f>
        <v>303617.90000000002</v>
      </c>
      <c r="G8" s="28">
        <f>F8/E8%</f>
        <v>99.436038329743369</v>
      </c>
    </row>
    <row r="9" spans="1:11" x14ac:dyDescent="0.25">
      <c r="A9" s="15"/>
      <c r="B9" s="15"/>
      <c r="C9" s="13"/>
      <c r="D9" s="17" t="s">
        <v>6</v>
      </c>
      <c r="E9" s="11"/>
      <c r="F9" s="10"/>
      <c r="G9" s="28"/>
    </row>
    <row r="10" spans="1:11" x14ac:dyDescent="0.25">
      <c r="A10" s="15"/>
      <c r="B10" s="15"/>
      <c r="C10" s="13"/>
      <c r="D10" s="17" t="s">
        <v>5</v>
      </c>
      <c r="E10" s="11">
        <f>E19+E28+E37+E54+E63</f>
        <v>18551.600000000002</v>
      </c>
      <c r="F10" s="10">
        <f>F19+F28+F37+F54+F63</f>
        <v>18549.500000000004</v>
      </c>
      <c r="G10" s="28">
        <f>F10/E10%</f>
        <v>99.988680221652046</v>
      </c>
    </row>
    <row r="11" spans="1:11" x14ac:dyDescent="0.25">
      <c r="A11" s="15"/>
      <c r="B11" s="15"/>
      <c r="C11" s="13"/>
      <c r="D11" s="17" t="s">
        <v>4</v>
      </c>
      <c r="E11" s="11">
        <f>E20+E29+E38+E55+E64</f>
        <v>193477.7</v>
      </c>
      <c r="F11" s="10">
        <f>F20+F29+F38+F55+F64</f>
        <v>193477.7</v>
      </c>
      <c r="G11" s="28">
        <f>F11/E11%</f>
        <v>100</v>
      </c>
    </row>
    <row r="12" spans="1:11" x14ac:dyDescent="0.25">
      <c r="A12" s="15"/>
      <c r="B12" s="15"/>
      <c r="C12" s="13"/>
      <c r="D12" s="17" t="s">
        <v>3</v>
      </c>
      <c r="E12" s="11">
        <f>E21+E30+E39+E56+E65</f>
        <v>12337.4</v>
      </c>
      <c r="F12" s="10">
        <f>F21+F30+F39+F56+F65</f>
        <v>12337.4</v>
      </c>
      <c r="G12" s="28">
        <f>F12/E12%</f>
        <v>100</v>
      </c>
    </row>
    <row r="13" spans="1:11" ht="24" x14ac:dyDescent="0.25">
      <c r="A13" s="15"/>
      <c r="B13" s="15"/>
      <c r="C13" s="13"/>
      <c r="D13" s="12" t="s">
        <v>2</v>
      </c>
      <c r="E13" s="11"/>
      <c r="F13" s="10"/>
      <c r="G13" s="28"/>
    </row>
    <row r="14" spans="1:11" ht="24" x14ac:dyDescent="0.25">
      <c r="A14" s="15"/>
      <c r="B14" s="15"/>
      <c r="C14" s="13"/>
      <c r="D14" s="12" t="s">
        <v>1</v>
      </c>
      <c r="E14" s="11"/>
      <c r="F14" s="10"/>
      <c r="G14" s="28"/>
    </row>
    <row r="15" spans="1:11" x14ac:dyDescent="0.25">
      <c r="A15" s="14"/>
      <c r="B15" s="14"/>
      <c r="C15" s="13"/>
      <c r="D15" s="12" t="s">
        <v>0</v>
      </c>
      <c r="E15" s="11">
        <f>E24+E33+E42+E59+E68</f>
        <v>8403.2000000000007</v>
      </c>
      <c r="F15" s="10">
        <f>F24+F33+F42+F59+F68</f>
        <v>8309.6</v>
      </c>
      <c r="G15" s="28">
        <f>F15/E15%</f>
        <v>98.886138613861377</v>
      </c>
    </row>
    <row r="16" spans="1:11" x14ac:dyDescent="0.25">
      <c r="A16" s="15" t="s">
        <v>11</v>
      </c>
      <c r="B16" s="15" t="s">
        <v>27</v>
      </c>
      <c r="C16" s="13" t="s">
        <v>26</v>
      </c>
      <c r="D16" s="21" t="s">
        <v>8</v>
      </c>
      <c r="E16" s="16">
        <f>'[1]5'!M14</f>
        <v>63188.299999999996</v>
      </c>
      <c r="F16" s="20">
        <f>'[1]5'!N14</f>
        <v>62756.800000000003</v>
      </c>
      <c r="G16" s="19">
        <f>F16/E16%</f>
        <v>99.317120416279607</v>
      </c>
    </row>
    <row r="17" spans="1:7" x14ac:dyDescent="0.25">
      <c r="A17" s="15"/>
      <c r="B17" s="15"/>
      <c r="C17" s="13"/>
      <c r="D17" s="18" t="s">
        <v>7</v>
      </c>
      <c r="E17" s="11">
        <f>E16-E22-E23-E24</f>
        <v>60998.7</v>
      </c>
      <c r="F17" s="10">
        <f>F16-F22-F23-F24</f>
        <v>60602.400000000001</v>
      </c>
      <c r="G17" s="9">
        <f>F17/E17%</f>
        <v>99.350314023085744</v>
      </c>
    </row>
    <row r="18" spans="1:7" x14ac:dyDescent="0.25">
      <c r="A18" s="15"/>
      <c r="B18" s="15"/>
      <c r="C18" s="13"/>
      <c r="D18" s="17" t="s">
        <v>6</v>
      </c>
      <c r="E18" s="16"/>
      <c r="F18" s="10"/>
      <c r="G18" s="9"/>
    </row>
    <row r="19" spans="1:7" x14ac:dyDescent="0.25">
      <c r="A19" s="15"/>
      <c r="B19" s="15"/>
      <c r="C19" s="13"/>
      <c r="D19" s="17" t="s">
        <v>5</v>
      </c>
      <c r="E19" s="11">
        <f>'[1]5'!M29+'[1]5'!M33+'[1]5'!M40</f>
        <v>9686</v>
      </c>
      <c r="F19" s="10">
        <f>'[1]5'!N29+'[1]5'!N33+'[1]5'!N40</f>
        <v>9686</v>
      </c>
      <c r="G19" s="9">
        <f>F19/E19%</f>
        <v>100</v>
      </c>
    </row>
    <row r="20" spans="1:7" x14ac:dyDescent="0.25">
      <c r="A20" s="15"/>
      <c r="B20" s="15"/>
      <c r="C20" s="13"/>
      <c r="D20" s="17" t="s">
        <v>4</v>
      </c>
      <c r="E20" s="11">
        <f>'[1]5'!M18+'[1]5'!M35-'[1]5'!M40</f>
        <v>35186.6</v>
      </c>
      <c r="F20" s="10">
        <f>'[1]5'!N18+'[1]5'!N35-'[1]5'!N40</f>
        <v>35186.6</v>
      </c>
      <c r="G20" s="9">
        <f>F20/E20%</f>
        <v>100</v>
      </c>
    </row>
    <row r="21" spans="1:7" x14ac:dyDescent="0.25">
      <c r="A21" s="15"/>
      <c r="B21" s="15"/>
      <c r="C21" s="13"/>
      <c r="D21" s="17" t="s">
        <v>3</v>
      </c>
      <c r="E21" s="11">
        <f>'[1]5'!M24+'[1]5'!M25+'[1]5'!M26+'[1]5'!M44</f>
        <v>3169.5</v>
      </c>
      <c r="F21" s="10">
        <f>'[1]5'!N24+'[1]5'!N25+'[1]5'!N26+'[1]5'!N44</f>
        <v>3169.5</v>
      </c>
      <c r="G21" s="9">
        <f>F21/E21%</f>
        <v>100</v>
      </c>
    </row>
    <row r="22" spans="1:7" ht="24" x14ac:dyDescent="0.25">
      <c r="A22" s="15"/>
      <c r="B22" s="15"/>
      <c r="C22" s="13"/>
      <c r="D22" s="12" t="s">
        <v>2</v>
      </c>
      <c r="E22" s="16"/>
      <c r="F22" s="10"/>
      <c r="G22" s="9"/>
    </row>
    <row r="23" spans="1:7" ht="24" x14ac:dyDescent="0.25">
      <c r="A23" s="15"/>
      <c r="B23" s="15"/>
      <c r="C23" s="13"/>
      <c r="D23" s="12" t="s">
        <v>1</v>
      </c>
      <c r="E23" s="16"/>
      <c r="F23" s="10"/>
      <c r="G23" s="9"/>
    </row>
    <row r="24" spans="1:7" x14ac:dyDescent="0.25">
      <c r="A24" s="14"/>
      <c r="B24" s="14"/>
      <c r="C24" s="13"/>
      <c r="D24" s="12" t="s">
        <v>0</v>
      </c>
      <c r="E24" s="11">
        <f>'[1]5'!M23</f>
        <v>2189.6</v>
      </c>
      <c r="F24" s="10">
        <f>'[1]5'!N23</f>
        <v>2154.4</v>
      </c>
      <c r="G24" s="9">
        <f>F24/E24%</f>
        <v>98.392400438436241</v>
      </c>
    </row>
    <row r="25" spans="1:7" x14ac:dyDescent="0.25">
      <c r="A25" s="15" t="s">
        <v>11</v>
      </c>
      <c r="B25" s="15" t="s">
        <v>25</v>
      </c>
      <c r="C25" s="13" t="s">
        <v>24</v>
      </c>
      <c r="D25" s="21" t="s">
        <v>8</v>
      </c>
      <c r="E25" s="16">
        <f>'[1]5'!M47</f>
        <v>222529.19999999995</v>
      </c>
      <c r="F25" s="20">
        <f>'[1]5'!N47</f>
        <v>221222.6</v>
      </c>
      <c r="G25" s="9">
        <f>F25/E25%</f>
        <v>99.412841101302689</v>
      </c>
    </row>
    <row r="26" spans="1:7" x14ac:dyDescent="0.25">
      <c r="A26" s="15"/>
      <c r="B26" s="15"/>
      <c r="C26" s="13"/>
      <c r="D26" s="18" t="s">
        <v>7</v>
      </c>
      <c r="E26" s="11">
        <f>E25-E31-E32-E33</f>
        <v>216519.29999999996</v>
      </c>
      <c r="F26" s="10">
        <f>F25-F31-F32-F33</f>
        <v>215271.1</v>
      </c>
      <c r="G26" s="9">
        <f>F26/E26%</f>
        <v>99.423515594221868</v>
      </c>
    </row>
    <row r="27" spans="1:7" x14ac:dyDescent="0.25">
      <c r="A27" s="15"/>
      <c r="B27" s="15"/>
      <c r="C27" s="13"/>
      <c r="D27" s="17" t="s">
        <v>6</v>
      </c>
      <c r="E27" s="16"/>
      <c r="F27" s="10"/>
      <c r="G27" s="9"/>
    </row>
    <row r="28" spans="1:7" x14ac:dyDescent="0.25">
      <c r="A28" s="15"/>
      <c r="B28" s="15"/>
      <c r="C28" s="13"/>
      <c r="D28" s="17" t="s">
        <v>5</v>
      </c>
      <c r="E28" s="11">
        <f>'[1]5'!M53+'[1]5'!M54+'[1]5'!M56+'[1]5'!M70+'[1]5'!M73+'[1]5'!M79</f>
        <v>7335.2</v>
      </c>
      <c r="F28" s="10">
        <f>'[1]5'!N53+'[1]5'!N54+'[1]5'!N56+'[1]5'!N70+'[1]5'!N73+'[1]5'!N79</f>
        <v>7335.2</v>
      </c>
      <c r="G28" s="9">
        <f>F28/E28%</f>
        <v>99.999999999999986</v>
      </c>
    </row>
    <row r="29" spans="1:7" x14ac:dyDescent="0.25">
      <c r="A29" s="15"/>
      <c r="B29" s="15"/>
      <c r="C29" s="13"/>
      <c r="D29" s="17" t="s">
        <v>4</v>
      </c>
      <c r="E29" s="11">
        <f>'[1]5'!M51+'[1]5'!M65</f>
        <v>158291.1</v>
      </c>
      <c r="F29" s="10">
        <f>'[1]5'!N51+'[1]5'!N65</f>
        <v>158291.1</v>
      </c>
      <c r="G29" s="9">
        <f>F29/E29%</f>
        <v>100</v>
      </c>
    </row>
    <row r="30" spans="1:7" x14ac:dyDescent="0.25">
      <c r="A30" s="15"/>
      <c r="B30" s="15"/>
      <c r="C30" s="13"/>
      <c r="D30" s="17" t="s">
        <v>3</v>
      </c>
      <c r="E30" s="11">
        <f>'[1]5'!M62+'[1]5'!M63+'[1]5'!M83</f>
        <v>8793.6</v>
      </c>
      <c r="F30" s="10">
        <f>'[1]5'!N62+'[1]5'!N63+'[1]5'!N83</f>
        <v>8793.6</v>
      </c>
      <c r="G30" s="9">
        <f>F30/E30%</f>
        <v>100</v>
      </c>
    </row>
    <row r="31" spans="1:7" ht="24" x14ac:dyDescent="0.25">
      <c r="A31" s="15"/>
      <c r="B31" s="15"/>
      <c r="C31" s="13"/>
      <c r="D31" s="12" t="s">
        <v>2</v>
      </c>
      <c r="E31" s="16"/>
      <c r="F31" s="10"/>
      <c r="G31" s="9"/>
    </row>
    <row r="32" spans="1:7" ht="24" x14ac:dyDescent="0.25">
      <c r="A32" s="15"/>
      <c r="B32" s="15"/>
      <c r="C32" s="13"/>
      <c r="D32" s="12" t="s">
        <v>1</v>
      </c>
      <c r="E32" s="16"/>
      <c r="F32" s="10"/>
      <c r="G32" s="9"/>
    </row>
    <row r="33" spans="1:7" x14ac:dyDescent="0.25">
      <c r="A33" s="14"/>
      <c r="B33" s="14"/>
      <c r="C33" s="13"/>
      <c r="D33" s="12" t="s">
        <v>0</v>
      </c>
      <c r="E33" s="11">
        <f>'[1]5'!M59+'[1]5'!M60+'[1]5'!M61+'[1]5'!M66</f>
        <v>6009.9</v>
      </c>
      <c r="F33" s="10">
        <f>'[1]5'!N59+'[1]5'!N60+'[1]5'!N61+'[1]5'!N66</f>
        <v>5951.5</v>
      </c>
      <c r="G33" s="9">
        <f>F33/E33%</f>
        <v>99.028270021131803</v>
      </c>
    </row>
    <row r="34" spans="1:7" x14ac:dyDescent="0.25">
      <c r="A34" s="15" t="s">
        <v>11</v>
      </c>
      <c r="B34" s="15" t="s">
        <v>23</v>
      </c>
      <c r="C34" s="13" t="s">
        <v>22</v>
      </c>
      <c r="D34" s="21" t="s">
        <v>8</v>
      </c>
      <c r="E34" s="16">
        <f>'[1]5'!M87</f>
        <v>14824.7</v>
      </c>
      <c r="F34" s="20">
        <f>'[1]5'!N87</f>
        <v>14821.7</v>
      </c>
      <c r="G34" s="19">
        <f>F34/E34%</f>
        <v>99.979763502802754</v>
      </c>
    </row>
    <row r="35" spans="1:7" x14ac:dyDescent="0.25">
      <c r="A35" s="15"/>
      <c r="B35" s="15"/>
      <c r="C35" s="13"/>
      <c r="D35" s="18" t="s">
        <v>7</v>
      </c>
      <c r="E35" s="11">
        <f>E34-E40-E41-E42</f>
        <v>14824.7</v>
      </c>
      <c r="F35" s="10">
        <f>F34-F40-F41-F42</f>
        <v>14821.7</v>
      </c>
      <c r="G35" s="9">
        <f>F35/E35%</f>
        <v>99.979763502802754</v>
      </c>
    </row>
    <row r="36" spans="1:7" x14ac:dyDescent="0.25">
      <c r="A36" s="15"/>
      <c r="B36" s="15"/>
      <c r="C36" s="13"/>
      <c r="D36" s="17" t="s">
        <v>6</v>
      </c>
      <c r="E36" s="16"/>
      <c r="F36" s="10"/>
      <c r="G36" s="9"/>
    </row>
    <row r="37" spans="1:7" x14ac:dyDescent="0.25">
      <c r="A37" s="15"/>
      <c r="B37" s="15"/>
      <c r="C37" s="13"/>
      <c r="D37" s="17" t="s">
        <v>5</v>
      </c>
      <c r="E37" s="16"/>
      <c r="F37" s="10"/>
      <c r="G37" s="9"/>
    </row>
    <row r="38" spans="1:7" x14ac:dyDescent="0.25">
      <c r="A38" s="15"/>
      <c r="B38" s="15"/>
      <c r="C38" s="13"/>
      <c r="D38" s="17" t="s">
        <v>4</v>
      </c>
      <c r="E38" s="16"/>
      <c r="F38" s="10"/>
      <c r="G38" s="9"/>
    </row>
    <row r="39" spans="1:7" x14ac:dyDescent="0.25">
      <c r="A39" s="15"/>
      <c r="B39" s="15"/>
      <c r="C39" s="13"/>
      <c r="D39" s="17" t="s">
        <v>3</v>
      </c>
      <c r="E39" s="11">
        <f>'[1]5'!M100</f>
        <v>372.3</v>
      </c>
      <c r="F39" s="10">
        <f>'[1]5'!N100</f>
        <v>372.3</v>
      </c>
      <c r="G39" s="9">
        <f>F39/E39%</f>
        <v>100</v>
      </c>
    </row>
    <row r="40" spans="1:7" ht="24" x14ac:dyDescent="0.25">
      <c r="A40" s="15"/>
      <c r="B40" s="15"/>
      <c r="C40" s="13"/>
      <c r="D40" s="12" t="s">
        <v>2</v>
      </c>
      <c r="E40" s="16"/>
      <c r="F40" s="10"/>
      <c r="G40" s="9"/>
    </row>
    <row r="41" spans="1:7" ht="24" x14ac:dyDescent="0.25">
      <c r="A41" s="15"/>
      <c r="B41" s="15"/>
      <c r="C41" s="13"/>
      <c r="D41" s="12" t="s">
        <v>1</v>
      </c>
      <c r="E41" s="16"/>
      <c r="F41" s="10"/>
      <c r="G41" s="9"/>
    </row>
    <row r="42" spans="1:7" x14ac:dyDescent="0.25">
      <c r="A42" s="14"/>
      <c r="B42" s="14"/>
      <c r="C42" s="13"/>
      <c r="D42" s="12" t="s">
        <v>0</v>
      </c>
      <c r="E42" s="16"/>
      <c r="F42" s="10"/>
      <c r="G42" s="9"/>
    </row>
    <row r="43" spans="1:7" x14ac:dyDescent="0.25">
      <c r="A43" s="27">
        <v>1</v>
      </c>
      <c r="B43" s="27" t="s">
        <v>21</v>
      </c>
      <c r="C43" s="26" t="s">
        <v>20</v>
      </c>
      <c r="D43" s="12" t="s">
        <v>8</v>
      </c>
      <c r="E43" s="16" t="s">
        <v>18</v>
      </c>
      <c r="F43" s="10" t="s">
        <v>18</v>
      </c>
      <c r="G43" s="9">
        <v>100</v>
      </c>
    </row>
    <row r="44" spans="1:7" x14ac:dyDescent="0.25">
      <c r="A44" s="25"/>
      <c r="B44" s="25"/>
      <c r="C44" s="24"/>
      <c r="D44" s="12" t="s">
        <v>19</v>
      </c>
      <c r="E44" s="16" t="s">
        <v>18</v>
      </c>
      <c r="F44" s="10" t="s">
        <v>18</v>
      </c>
      <c r="G44" s="9">
        <v>100</v>
      </c>
    </row>
    <row r="45" spans="1:7" x14ac:dyDescent="0.25">
      <c r="A45" s="25"/>
      <c r="B45" s="25"/>
      <c r="C45" s="24"/>
      <c r="D45" s="12" t="s">
        <v>6</v>
      </c>
      <c r="E45" s="16"/>
      <c r="F45" s="10"/>
      <c r="G45" s="9"/>
    </row>
    <row r="46" spans="1:7" x14ac:dyDescent="0.25">
      <c r="A46" s="25"/>
      <c r="B46" s="25"/>
      <c r="C46" s="24"/>
      <c r="D46" s="12" t="s">
        <v>5</v>
      </c>
      <c r="E46" s="16">
        <v>292.39999999999998</v>
      </c>
      <c r="F46" s="10" t="s">
        <v>17</v>
      </c>
      <c r="G46" s="9">
        <v>100</v>
      </c>
    </row>
    <row r="47" spans="1:7" x14ac:dyDescent="0.25">
      <c r="A47" s="25"/>
      <c r="B47" s="25"/>
      <c r="C47" s="24"/>
      <c r="D47" s="12" t="s">
        <v>4</v>
      </c>
      <c r="E47" s="16"/>
      <c r="F47" s="10"/>
      <c r="G47" s="9"/>
    </row>
    <row r="48" spans="1:7" ht="24" x14ac:dyDescent="0.25">
      <c r="A48" s="25"/>
      <c r="B48" s="25"/>
      <c r="C48" s="24"/>
      <c r="D48" s="12" t="s">
        <v>16</v>
      </c>
      <c r="E48" s="16"/>
      <c r="F48" s="10"/>
      <c r="G48" s="9"/>
    </row>
    <row r="49" spans="1:7" ht="24" x14ac:dyDescent="0.25">
      <c r="A49" s="25"/>
      <c r="B49" s="25"/>
      <c r="C49" s="24"/>
      <c r="D49" s="12" t="s">
        <v>15</v>
      </c>
      <c r="E49" s="16"/>
      <c r="F49" s="10"/>
      <c r="G49" s="9"/>
    </row>
    <row r="50" spans="1:7" x14ac:dyDescent="0.25">
      <c r="A50" s="23"/>
      <c r="B50" s="23"/>
      <c r="C50" s="22"/>
      <c r="D50" s="12" t="s">
        <v>0</v>
      </c>
      <c r="E50" s="16" t="s">
        <v>14</v>
      </c>
      <c r="F50" s="10">
        <v>14.5</v>
      </c>
      <c r="G50" s="9">
        <v>100</v>
      </c>
    </row>
    <row r="51" spans="1:7" x14ac:dyDescent="0.25">
      <c r="A51" s="15" t="s">
        <v>11</v>
      </c>
      <c r="B51" s="15" t="s">
        <v>13</v>
      </c>
      <c r="C51" s="13" t="s">
        <v>12</v>
      </c>
      <c r="D51" s="21" t="s">
        <v>8</v>
      </c>
      <c r="E51" s="16">
        <f>'[1]5'!M155</f>
        <v>11576.500000000002</v>
      </c>
      <c r="F51" s="20">
        <f>'[1]5'!N155</f>
        <v>11503.800000000001</v>
      </c>
      <c r="G51" s="19">
        <f>F51/E51%</f>
        <v>99.372003628039565</v>
      </c>
    </row>
    <row r="52" spans="1:7" x14ac:dyDescent="0.25">
      <c r="A52" s="15"/>
      <c r="B52" s="15"/>
      <c r="C52" s="13"/>
      <c r="D52" s="18" t="s">
        <v>7</v>
      </c>
      <c r="E52" s="11">
        <f>E51-E57-E58-E59</f>
        <v>11576.500000000002</v>
      </c>
      <c r="F52" s="10">
        <f>F51-F57-F58-F59</f>
        <v>11503.800000000001</v>
      </c>
      <c r="G52" s="9">
        <f>F52/E52%</f>
        <v>99.372003628039565</v>
      </c>
    </row>
    <row r="53" spans="1:7" x14ac:dyDescent="0.25">
      <c r="A53" s="15"/>
      <c r="B53" s="15"/>
      <c r="C53" s="13"/>
      <c r="D53" s="17" t="s">
        <v>6</v>
      </c>
      <c r="E53" s="16"/>
      <c r="F53" s="10"/>
      <c r="G53" s="9"/>
    </row>
    <row r="54" spans="1:7" x14ac:dyDescent="0.25">
      <c r="A54" s="15"/>
      <c r="B54" s="15"/>
      <c r="C54" s="13"/>
      <c r="D54" s="17" t="s">
        <v>5</v>
      </c>
      <c r="E54" s="11">
        <f>'[1]5'!M163</f>
        <v>167.2</v>
      </c>
      <c r="F54" s="10">
        <f>'[1]5'!N163</f>
        <v>166.9</v>
      </c>
      <c r="G54" s="9">
        <f>F54/E54%</f>
        <v>99.820574162679435</v>
      </c>
    </row>
    <row r="55" spans="1:7" x14ac:dyDescent="0.25">
      <c r="A55" s="15"/>
      <c r="B55" s="15"/>
      <c r="C55" s="13"/>
      <c r="D55" s="17" t="s">
        <v>4</v>
      </c>
      <c r="E55" s="11"/>
      <c r="F55" s="10"/>
      <c r="G55" s="9"/>
    </row>
    <row r="56" spans="1:7" x14ac:dyDescent="0.25">
      <c r="A56" s="15"/>
      <c r="B56" s="15"/>
      <c r="C56" s="13"/>
      <c r="D56" s="17" t="s">
        <v>3</v>
      </c>
      <c r="E56" s="11">
        <f>'[1]5'!M168</f>
        <v>2</v>
      </c>
      <c r="F56" s="10">
        <f>'[1]5'!N168</f>
        <v>2</v>
      </c>
      <c r="G56" s="9">
        <f>F56/E56%</f>
        <v>100</v>
      </c>
    </row>
    <row r="57" spans="1:7" ht="24" x14ac:dyDescent="0.25">
      <c r="A57" s="15"/>
      <c r="B57" s="15"/>
      <c r="C57" s="13"/>
      <c r="D57" s="12" t="s">
        <v>2</v>
      </c>
      <c r="E57" s="11"/>
      <c r="F57" s="10"/>
      <c r="G57" s="9"/>
    </row>
    <row r="58" spans="1:7" ht="24" x14ac:dyDescent="0.25">
      <c r="A58" s="15"/>
      <c r="B58" s="15"/>
      <c r="C58" s="13"/>
      <c r="D58" s="12" t="s">
        <v>1</v>
      </c>
      <c r="E58" s="16"/>
      <c r="F58" s="10"/>
      <c r="G58" s="9"/>
    </row>
    <row r="59" spans="1:7" x14ac:dyDescent="0.25">
      <c r="A59" s="14"/>
      <c r="B59" s="14"/>
      <c r="C59" s="13"/>
      <c r="D59" s="12" t="s">
        <v>0</v>
      </c>
      <c r="E59" s="16"/>
      <c r="F59" s="10"/>
      <c r="G59" s="9"/>
    </row>
    <row r="60" spans="1:7" x14ac:dyDescent="0.25">
      <c r="A60" s="15" t="s">
        <v>11</v>
      </c>
      <c r="B60" s="15" t="s">
        <v>10</v>
      </c>
      <c r="C60" s="13" t="s">
        <v>9</v>
      </c>
      <c r="D60" s="21" t="s">
        <v>8</v>
      </c>
      <c r="E60" s="16">
        <f>'[1]5'!M170</f>
        <v>1624.4</v>
      </c>
      <c r="F60" s="20">
        <f>'[1]5'!N170</f>
        <v>1622.6000000000001</v>
      </c>
      <c r="G60" s="19">
        <f>F60/E60%</f>
        <v>99.889189854715596</v>
      </c>
    </row>
    <row r="61" spans="1:7" x14ac:dyDescent="0.25">
      <c r="A61" s="15"/>
      <c r="B61" s="15"/>
      <c r="C61" s="13"/>
      <c r="D61" s="18" t="s">
        <v>7</v>
      </c>
      <c r="E61" s="11">
        <f>E60-E66-E67-E68</f>
        <v>1420.7</v>
      </c>
      <c r="F61" s="10">
        <f>F60-F66-F67-F68</f>
        <v>1418.9</v>
      </c>
      <c r="G61" s="9">
        <f>F61/E61%</f>
        <v>99.87330189343281</v>
      </c>
    </row>
    <row r="62" spans="1:7" x14ac:dyDescent="0.25">
      <c r="A62" s="15"/>
      <c r="B62" s="15"/>
      <c r="C62" s="13"/>
      <c r="D62" s="17" t="s">
        <v>6</v>
      </c>
      <c r="E62" s="16"/>
      <c r="F62" s="10"/>
      <c r="G62" s="9"/>
    </row>
    <row r="63" spans="1:7" x14ac:dyDescent="0.25">
      <c r="A63" s="15"/>
      <c r="B63" s="15"/>
      <c r="C63" s="13"/>
      <c r="D63" s="17" t="s">
        <v>5</v>
      </c>
      <c r="E63" s="11">
        <f>'[1]5'!M174</f>
        <v>1363.2</v>
      </c>
      <c r="F63" s="10">
        <f>'[1]5'!N174</f>
        <v>1361.4</v>
      </c>
      <c r="G63" s="9">
        <f>F63/E63%</f>
        <v>99.867957746478879</v>
      </c>
    </row>
    <row r="64" spans="1:7" x14ac:dyDescent="0.25">
      <c r="A64" s="15"/>
      <c r="B64" s="15"/>
      <c r="C64" s="13"/>
      <c r="D64" s="17" t="s">
        <v>4</v>
      </c>
      <c r="E64" s="16"/>
      <c r="F64" s="10"/>
      <c r="G64" s="9"/>
    </row>
    <row r="65" spans="1:7" x14ac:dyDescent="0.25">
      <c r="A65" s="15"/>
      <c r="B65" s="15"/>
      <c r="C65" s="13"/>
      <c r="D65" s="17" t="s">
        <v>3</v>
      </c>
      <c r="E65" s="16"/>
      <c r="F65" s="10"/>
      <c r="G65" s="9"/>
    </row>
    <row r="66" spans="1:7" ht="24" x14ac:dyDescent="0.25">
      <c r="A66" s="15"/>
      <c r="B66" s="15"/>
      <c r="C66" s="13"/>
      <c r="D66" s="12" t="s">
        <v>2</v>
      </c>
      <c r="E66" s="11"/>
      <c r="F66" s="10"/>
      <c r="G66" s="9"/>
    </row>
    <row r="67" spans="1:7" ht="24" x14ac:dyDescent="0.25">
      <c r="A67" s="15"/>
      <c r="B67" s="15"/>
      <c r="C67" s="13"/>
      <c r="D67" s="12" t="s">
        <v>1</v>
      </c>
      <c r="E67" s="11"/>
      <c r="F67" s="10"/>
      <c r="G67" s="9"/>
    </row>
    <row r="68" spans="1:7" x14ac:dyDescent="0.25">
      <c r="A68" s="14"/>
      <c r="B68" s="14"/>
      <c r="C68" s="13"/>
      <c r="D68" s="12" t="s">
        <v>0</v>
      </c>
      <c r="E68" s="11">
        <f>'[1]5'!M177</f>
        <v>203.7</v>
      </c>
      <c r="F68" s="10">
        <f>'[1]5'!N177</f>
        <v>203.7</v>
      </c>
      <c r="G68" s="9">
        <f>F68/E68%</f>
        <v>100</v>
      </c>
    </row>
    <row r="69" spans="1:7" x14ac:dyDescent="0.25">
      <c r="A69" s="8"/>
      <c r="B69" s="8"/>
      <c r="C69" s="7"/>
      <c r="D69" s="6"/>
      <c r="E69" s="5"/>
      <c r="F69" s="4"/>
      <c r="G69" s="3"/>
    </row>
    <row r="70" spans="1:7" x14ac:dyDescent="0.25">
      <c r="D70" s="2"/>
      <c r="F70" s="2"/>
    </row>
    <row r="72" spans="1:7" x14ac:dyDescent="0.25">
      <c r="D72" s="2"/>
      <c r="E72" s="2"/>
      <c r="F72" s="2"/>
    </row>
    <row r="74" spans="1:7" x14ac:dyDescent="0.25">
      <c r="D74" s="2"/>
      <c r="F74" s="2"/>
    </row>
    <row r="75" spans="1:7" x14ac:dyDescent="0.25">
      <c r="C75" s="2"/>
    </row>
    <row r="76" spans="1:7" x14ac:dyDescent="0.25">
      <c r="C76" s="2"/>
      <c r="D76" s="2"/>
      <c r="E76" s="2"/>
      <c r="F76" s="2"/>
    </row>
    <row r="77" spans="1:7" x14ac:dyDescent="0.25">
      <c r="C77" s="2"/>
      <c r="D77" s="1"/>
    </row>
    <row r="79" spans="1:7" x14ac:dyDescent="0.25">
      <c r="D79" s="2"/>
      <c r="F79" s="2"/>
    </row>
    <row r="92" spans="3:4" x14ac:dyDescent="0.25">
      <c r="C92" s="2"/>
    </row>
    <row r="93" spans="3:4" x14ac:dyDescent="0.25">
      <c r="C93" s="2"/>
    </row>
    <row r="94" spans="3:4" x14ac:dyDescent="0.25">
      <c r="C94" s="2"/>
      <c r="D94" s="1"/>
    </row>
  </sheetData>
  <mergeCells count="26">
    <mergeCell ref="G4:G6"/>
    <mergeCell ref="A60:A68"/>
    <mergeCell ref="B60:B68"/>
    <mergeCell ref="C60:C68"/>
    <mergeCell ref="A16:A24"/>
    <mergeCell ref="B16:B24"/>
    <mergeCell ref="C16:C24"/>
    <mergeCell ref="A51:A59"/>
    <mergeCell ref="B51:B59"/>
    <mergeCell ref="C51:C59"/>
    <mergeCell ref="A34:A42"/>
    <mergeCell ref="B34:B42"/>
    <mergeCell ref="C34:C42"/>
    <mergeCell ref="A2:F2"/>
    <mergeCell ref="A4:B5"/>
    <mergeCell ref="F5:F6"/>
    <mergeCell ref="E5:E6"/>
    <mergeCell ref="D4:D6"/>
    <mergeCell ref="A7:A15"/>
    <mergeCell ref="A25:A33"/>
    <mergeCell ref="B7:B15"/>
    <mergeCell ref="C7:C15"/>
    <mergeCell ref="C25:C33"/>
    <mergeCell ref="C4:C6"/>
    <mergeCell ref="E4:F4"/>
    <mergeCell ref="B25:B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Поскребышева</dc:creator>
  <cp:lastModifiedBy>Поскребышева</cp:lastModifiedBy>
  <dcterms:created xsi:type="dcterms:W3CDTF">2017-07-27T02:55:30Z</dcterms:created>
  <dcterms:modified xsi:type="dcterms:W3CDTF">2017-07-27T02:55:47Z</dcterms:modified>
</cp:coreProperties>
</file>